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45" windowWidth="15480" windowHeight="8190" tabRatio="881" activeTab="3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income'!$A$1:$I$42</definedName>
    <definedName name="_xlnm.Print_Area" localSheetId="0">'statement of financial position'!$A$1:$H$61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<sst xmlns="http://schemas.openxmlformats.org/spreadsheetml/2006/main" count="149" uniqueCount="108">
  <si>
    <t>BGN'000</t>
  </si>
  <si>
    <t xml:space="preserve"> BGN'000</t>
  </si>
  <si>
    <t>AKTIV PROPERTIES REIT</t>
  </si>
  <si>
    <t>ASSETS</t>
  </si>
  <si>
    <t>Note</t>
  </si>
  <si>
    <t>As of 31.12.2010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</si>
  <si>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</si>
  <si>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</si>
  <si>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</si>
  <si>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</si>
  <si>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</si>
  <si>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</si>
  <si>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</si>
  <si>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</si>
  <si>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</si>
  <si>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</si>
  <si>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</si>
  <si>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</si>
  <si>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</si>
  <si>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</si>
  <si>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</si>
  <si>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</si>
  <si>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</si>
  <si>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</si>
  <si>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</si>
  <si>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</si>
  <si>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</si>
  <si>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</si>
  <si>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Current tax payables</t>
  </si>
  <si>
    <t>Other current payables</t>
  </si>
  <si>
    <t>Total current liabilities</t>
  </si>
  <si>
    <t>TOTAL LIABILITIES</t>
  </si>
  <si>
    <t>TOTAL EQUITY AND LIABILITIES</t>
  </si>
  <si>
    <t>Dilyan Panev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</si>
  <si>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</si>
  <si>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</si>
  <si>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</si>
  <si>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</si>
  <si>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</si>
  <si>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</si>
  <si>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</si>
  <si>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</si>
  <si>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</si>
  <si>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</si>
  <si>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</si>
  <si>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</si>
  <si>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</si>
  <si>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</si>
  <si>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</si>
  <si>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</si>
  <si>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</si>
  <si>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</si>
  <si>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</si>
  <si>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</si>
  <si>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</si>
  <si>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</si>
  <si>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</si>
  <si>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</si>
  <si>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</si>
  <si>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</si>
  <si>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</si>
  <si>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</si>
  <si>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Notes</t>
  </si>
  <si>
    <t>Premiums from issues</t>
  </si>
  <si>
    <t>Retained earnings and losses</t>
  </si>
  <si>
    <t>Balance as of January 1, 2010</t>
  </si>
  <si>
    <t>Divident</t>
  </si>
  <si>
    <t>Profit(loss) fot the period</t>
  </si>
  <si>
    <t>Other changes</t>
  </si>
  <si>
    <t>Balance as of January 1, 2011</t>
  </si>
  <si>
    <t>Revaluated balance</t>
  </si>
  <si>
    <t>Other comprehensive income during the year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</si>
  <si>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</si>
  <si>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</si>
  <si>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</si>
  <si>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</si>
  <si>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</si>
  <si>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</si>
  <si>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</si>
  <si>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</si>
  <si>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</si>
  <si>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</si>
  <si>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</si>
  <si>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</si>
  <si>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</si>
  <si>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</si>
  <si>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</si>
  <si>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</si>
  <si>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</si>
  <si>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</si>
  <si>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Other current assets</t>
  </si>
  <si>
    <t>As of 31.12.2011</t>
  </si>
  <si>
    <t>As of 31 December 2011</t>
  </si>
  <si>
    <t>Krasimira Panayotova</t>
  </si>
  <si>
    <t>For the period ended December 31, 2011</t>
  </si>
  <si>
    <t>For the period ended December, 2011</t>
  </si>
  <si>
    <t xml:space="preserve">Ckange of equity as of  December 31, 2010 </t>
  </si>
  <si>
    <t>Balance as of  31 December 2010</t>
  </si>
  <si>
    <t>Ckange of equity as of December 31, 2011</t>
  </si>
  <si>
    <t>Balance as of  31 December 2011</t>
  </si>
  <si>
    <t>Result of dispolsal of fixed assets</t>
  </si>
  <si>
    <t>8</t>
  </si>
  <si>
    <t>minority interest</t>
  </si>
  <si>
    <t>including</t>
  </si>
  <si>
    <t>ANNUAL CONSOLIDATED STATEMENT OF FINANCIAL POSITION</t>
  </si>
  <si>
    <t>ANNUAL CONSOLIDATED STATEMENT OF COMPREHENSIVE INCOME</t>
  </si>
  <si>
    <t xml:space="preserve">ANNUAL CONSOLIDATED STATEMENT OF CASH FLOW </t>
  </si>
  <si>
    <t>ANNUAL CONSOLIDATE STATEMENT OF CHANGES IN EQUITY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</si>
</sst>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72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8" fillId="0" borderId="0" xfId="65" applyFont="1" applyFill="1" applyBorder="1" applyAlignment="1" applyProtection="1">
      <alignment horizontal="left" vertical="center"/>
      <protection/>
    </xf>
    <xf numFmtId="3" fontId="14" fillId="0" borderId="16" xfId="62" applyNumberFormat="1" applyFont="1" applyFill="1" applyBorder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188" fontId="8" fillId="0" borderId="17" xfId="0" applyNumberFormat="1" applyFont="1" applyFill="1" applyBorder="1" applyAlignment="1">
      <alignment vertical="center" wrapText="1"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188" fontId="8" fillId="0" borderId="16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 horizontal="right"/>
      <protection/>
    </xf>
    <xf numFmtId="188" fontId="8" fillId="0" borderId="12" xfId="61" applyNumberFormat="1" applyFont="1" applyFill="1" applyBorder="1" applyAlignment="1">
      <alignment horizontal="right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0" xfId="59" applyNumberFormat="1" applyFont="1" applyFill="1" applyBorder="1" applyAlignment="1" applyProtection="1">
      <alignment horizontal="center" vertical="top"/>
      <protection/>
    </xf>
    <xf numFmtId="0" fontId="8" fillId="0" borderId="0" xfId="59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10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59" applyNumberFormat="1" applyFont="1" applyFill="1" applyBorder="1" applyAlignment="1" applyProtection="1">
      <alignment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6"/>
  <sheetViews>
    <sheetView zoomScale="75" zoomScaleNormal="75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9" t="s">
        <v>2</v>
      </c>
      <c r="B1" s="138"/>
      <c r="C1" s="200"/>
      <c r="D1" s="200"/>
      <c r="E1" s="200"/>
      <c r="F1" s="200"/>
      <c r="G1" s="200"/>
      <c r="H1" s="200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 customHeight="1">
      <c r="A3" s="201" t="s">
        <v>104</v>
      </c>
      <c r="B3" s="201"/>
      <c r="C3" s="201"/>
      <c r="D3" s="201"/>
      <c r="E3" s="201"/>
      <c r="F3" s="201"/>
      <c r="G3" s="201"/>
      <c r="H3" s="201"/>
    </row>
    <row r="4" spans="1:8" ht="15">
      <c r="A4" s="202" t="s">
        <v>92</v>
      </c>
      <c r="B4" s="203"/>
      <c r="C4" s="203"/>
      <c r="D4" s="203"/>
      <c r="E4" s="20"/>
      <c r="F4" s="20"/>
      <c r="G4" s="20"/>
      <c r="H4" s="20"/>
    </row>
    <row r="5" spans="1:8" ht="15">
      <c r="A5" s="102"/>
      <c r="B5" s="177"/>
      <c r="C5" s="177"/>
      <c r="D5" s="177"/>
      <c r="E5" s="20"/>
      <c r="F5" s="20"/>
      <c r="G5" s="20"/>
      <c r="H5" s="20"/>
    </row>
    <row r="6" spans="1:8" ht="15">
      <c r="A6" s="178"/>
      <c r="B6" s="177"/>
      <c r="C6" s="177"/>
      <c r="D6" s="177"/>
      <c r="E6" s="20"/>
      <c r="F6" s="20"/>
      <c r="G6" s="20"/>
      <c r="H6" s="20"/>
    </row>
    <row r="7" spans="1:8" ht="18" customHeight="1">
      <c r="A7" s="110"/>
      <c r="B7" s="13"/>
      <c r="C7" s="199" t="s">
        <v>4</v>
      </c>
      <c r="D7" s="187" t="s">
        <v>91</v>
      </c>
      <c r="E7" s="108"/>
      <c r="F7" s="187" t="s">
        <v>5</v>
      </c>
      <c r="G7" s="12"/>
      <c r="H7" s="21"/>
    </row>
    <row r="8" spans="2:8" ht="18" customHeight="1">
      <c r="B8" s="13"/>
      <c r="C8" s="199"/>
      <c r="D8" s="12" t="s">
        <v>1</v>
      </c>
      <c r="E8" s="15"/>
      <c r="F8" s="12" t="s">
        <v>1</v>
      </c>
      <c r="G8" s="14"/>
      <c r="H8" s="22"/>
    </row>
    <row r="9" spans="1:8" ht="15">
      <c r="A9" s="181" t="s">
        <v>3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72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6</v>
      </c>
      <c r="B11" s="105"/>
      <c r="C11" s="105">
        <v>3.1</v>
      </c>
      <c r="D11" s="151">
        <v>12498</v>
      </c>
      <c r="E11" s="151"/>
      <c r="F11" s="151">
        <v>14483</v>
      </c>
      <c r="G11" s="25"/>
      <c r="H11" s="26"/>
    </row>
    <row r="12" spans="1:8" ht="15">
      <c r="A12" s="103" t="s">
        <v>7</v>
      </c>
      <c r="B12" s="105"/>
      <c r="C12" s="105">
        <v>3.2</v>
      </c>
      <c r="D12" s="151">
        <v>5141</v>
      </c>
      <c r="E12" s="151"/>
      <c r="F12" s="151">
        <v>5483</v>
      </c>
      <c r="G12" s="25"/>
      <c r="H12" s="26"/>
    </row>
    <row r="13" spans="1:8" ht="15" customHeight="1">
      <c r="A13" s="180" t="s">
        <v>80</v>
      </c>
      <c r="B13" s="105"/>
      <c r="C13" s="105">
        <v>3.1</v>
      </c>
      <c r="D13" s="151">
        <v>1299</v>
      </c>
      <c r="E13" s="151"/>
      <c r="F13" s="151">
        <v>1001</v>
      </c>
      <c r="G13" s="25"/>
      <c r="H13" s="27"/>
    </row>
    <row r="14" spans="1:8" ht="15">
      <c r="A14" s="180" t="s">
        <v>78</v>
      </c>
      <c r="B14" s="105"/>
      <c r="C14" s="105">
        <v>3.1</v>
      </c>
      <c r="D14" s="152">
        <v>1876</v>
      </c>
      <c r="E14" s="151"/>
      <c r="F14" s="152">
        <v>1494</v>
      </c>
      <c r="G14" s="25"/>
      <c r="H14" s="27"/>
    </row>
    <row r="15" spans="1:8" ht="14.25" customHeight="1">
      <c r="A15" s="112" t="s">
        <v>8</v>
      </c>
      <c r="B15" s="104"/>
      <c r="C15" s="169"/>
      <c r="D15" s="153">
        <f>SUM(D11:D14)</f>
        <v>20814</v>
      </c>
      <c r="E15" s="154"/>
      <c r="F15" s="153">
        <f>SUM(F11:F14)</f>
        <v>22461</v>
      </c>
      <c r="G15" s="28"/>
      <c r="H15" s="28"/>
    </row>
    <row r="16" spans="1:8" ht="14.25" customHeight="1">
      <c r="A16" s="113"/>
      <c r="B16" s="104"/>
      <c r="C16" s="169"/>
      <c r="D16" s="154"/>
      <c r="E16" s="154"/>
      <c r="F16" s="154"/>
      <c r="G16" s="28"/>
      <c r="H16" s="28"/>
    </row>
    <row r="17" spans="1:8" ht="15">
      <c r="A17" s="109" t="s">
        <v>9</v>
      </c>
      <c r="B17" s="104"/>
      <c r="C17" s="169"/>
      <c r="D17" s="151"/>
      <c r="E17" s="151"/>
      <c r="F17" s="151"/>
      <c r="G17" s="25"/>
      <c r="H17" s="28"/>
    </row>
    <row r="18" spans="1:8" ht="15">
      <c r="A18" s="103" t="s">
        <v>10</v>
      </c>
      <c r="B18" s="105"/>
      <c r="C18" s="105">
        <v>4.1</v>
      </c>
      <c r="D18" s="151">
        <v>218</v>
      </c>
      <c r="E18" s="151"/>
      <c r="F18" s="151">
        <v>89</v>
      </c>
      <c r="G18" s="25"/>
      <c r="H18" s="2"/>
    </row>
    <row r="19" spans="1:8" ht="15">
      <c r="A19" s="113" t="s">
        <v>11</v>
      </c>
      <c r="B19" s="105"/>
      <c r="C19" s="105">
        <v>4.2</v>
      </c>
      <c r="D19" s="151">
        <v>1988</v>
      </c>
      <c r="E19" s="151"/>
      <c r="F19" s="151">
        <v>2915</v>
      </c>
      <c r="G19" s="25"/>
      <c r="H19" s="29"/>
    </row>
    <row r="20" spans="1:8" ht="15">
      <c r="A20" s="113" t="s">
        <v>90</v>
      </c>
      <c r="B20" s="105"/>
      <c r="C20" s="105">
        <v>4.1</v>
      </c>
      <c r="D20" s="151">
        <v>3</v>
      </c>
      <c r="E20" s="151"/>
      <c r="F20" s="151">
        <v>7</v>
      </c>
      <c r="G20" s="25"/>
      <c r="H20" s="29"/>
    </row>
    <row r="21" spans="1:8" ht="15">
      <c r="A21" s="114" t="s">
        <v>12</v>
      </c>
      <c r="B21" s="104"/>
      <c r="C21" s="169"/>
      <c r="D21" s="153">
        <f>SUM(D18:D20)</f>
        <v>2209</v>
      </c>
      <c r="E21" s="154"/>
      <c r="F21" s="153">
        <f>SUM(F18:F20)</f>
        <v>3011</v>
      </c>
      <c r="G21" s="28"/>
      <c r="H21" s="28"/>
    </row>
    <row r="22" spans="1:8" ht="15">
      <c r="A22" s="114"/>
      <c r="B22" s="104"/>
      <c r="C22" s="169"/>
      <c r="D22" s="154"/>
      <c r="E22" s="154"/>
      <c r="F22" s="154"/>
      <c r="G22" s="28"/>
      <c r="H22" s="28"/>
    </row>
    <row r="23" spans="1:8" ht="15" thickBot="1">
      <c r="A23" s="109" t="s">
        <v>13</v>
      </c>
      <c r="B23" s="104"/>
      <c r="C23" s="169"/>
      <c r="D23" s="155">
        <f>SUM(D15+D21)</f>
        <v>23023</v>
      </c>
      <c r="E23" s="154"/>
      <c r="F23" s="155">
        <f>SUM(F15+F21)</f>
        <v>25472</v>
      </c>
      <c r="G23" s="28"/>
      <c r="H23" s="28"/>
    </row>
    <row r="24" spans="1:8" ht="16.5" customHeight="1" thickTop="1">
      <c r="A24" s="103"/>
      <c r="B24" s="105"/>
      <c r="C24" s="168"/>
      <c r="D24" s="151"/>
      <c r="E24" s="151"/>
      <c r="F24" s="151"/>
      <c r="G24" s="25"/>
      <c r="H24" s="26"/>
    </row>
    <row r="25" spans="1:8" ht="15">
      <c r="A25" s="109" t="s">
        <v>14</v>
      </c>
      <c r="B25" s="15"/>
      <c r="C25" s="170"/>
      <c r="D25" s="156"/>
      <c r="E25" s="156"/>
      <c r="F25" s="156"/>
      <c r="G25" s="106"/>
      <c r="H25" s="30"/>
    </row>
    <row r="26" spans="1:8" ht="15">
      <c r="A26" s="109" t="s">
        <v>15</v>
      </c>
      <c r="B26" s="15"/>
      <c r="C26" s="170"/>
      <c r="D26" s="156"/>
      <c r="E26" s="156"/>
      <c r="F26" s="156"/>
      <c r="G26" s="106"/>
      <c r="H26" s="30"/>
    </row>
    <row r="27" spans="1:8" ht="15">
      <c r="A27" s="103" t="s">
        <v>16</v>
      </c>
      <c r="B27" s="105"/>
      <c r="C27" s="105">
        <v>5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17</v>
      </c>
      <c r="B28" s="105"/>
      <c r="C28" s="105">
        <v>5</v>
      </c>
      <c r="D28" s="151">
        <v>1660</v>
      </c>
      <c r="E28" s="151"/>
      <c r="F28" s="151">
        <v>3111</v>
      </c>
      <c r="G28" s="25"/>
      <c r="H28" s="29"/>
    </row>
    <row r="29" spans="1:8" ht="15">
      <c r="A29" s="103" t="s">
        <v>18</v>
      </c>
      <c r="B29" s="105"/>
      <c r="C29" s="105">
        <v>5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19</v>
      </c>
      <c r="B30" s="105"/>
      <c r="C30" s="105">
        <v>5</v>
      </c>
      <c r="D30" s="151">
        <v>-5722</v>
      </c>
      <c r="E30" s="151"/>
      <c r="F30" s="151">
        <v>-3708</v>
      </c>
      <c r="G30" s="25"/>
      <c r="H30" s="29"/>
    </row>
    <row r="31" spans="1:8" ht="15">
      <c r="A31" s="103" t="s">
        <v>73</v>
      </c>
      <c r="B31" s="105"/>
      <c r="C31" s="105">
        <v>5</v>
      </c>
      <c r="D31" s="151">
        <v>-771</v>
      </c>
      <c r="E31" s="151"/>
      <c r="F31" s="151">
        <v>-1843</v>
      </c>
      <c r="G31" s="25"/>
      <c r="H31" s="29"/>
    </row>
    <row r="32" spans="1:8" ht="15">
      <c r="A32" s="114" t="s">
        <v>20</v>
      </c>
      <c r="B32" s="104"/>
      <c r="C32" s="168"/>
      <c r="D32" s="182">
        <f>SUM(D27:D31)</f>
        <v>22614</v>
      </c>
      <c r="E32" s="158"/>
      <c r="F32" s="182">
        <f>SUM(F27:F31)</f>
        <v>25007</v>
      </c>
      <c r="G32" s="31"/>
      <c r="H32" s="31"/>
    </row>
    <row r="33" spans="1:8" ht="15">
      <c r="A33" s="114" t="s">
        <v>86</v>
      </c>
      <c r="B33" s="104"/>
      <c r="C33" s="168"/>
      <c r="D33" s="183">
        <f>D32</f>
        <v>22614</v>
      </c>
      <c r="E33" s="158"/>
      <c r="F33" s="183">
        <f>F32</f>
        <v>25007</v>
      </c>
      <c r="G33" s="31"/>
      <c r="H33" s="31"/>
    </row>
    <row r="34" spans="1:8" ht="23.25" customHeight="1">
      <c r="A34" s="114"/>
      <c r="B34" s="104"/>
      <c r="C34" s="168"/>
      <c r="D34" s="158"/>
      <c r="E34" s="158"/>
      <c r="F34" s="158"/>
      <c r="G34" s="31"/>
      <c r="H34" s="31"/>
    </row>
    <row r="35" spans="1:8" ht="15">
      <c r="A35" s="109" t="s">
        <v>21</v>
      </c>
      <c r="B35" s="104"/>
      <c r="C35" s="169"/>
      <c r="D35" s="151"/>
      <c r="E35" s="151"/>
      <c r="F35" s="151"/>
      <c r="G35" s="25"/>
      <c r="H35" s="31"/>
    </row>
    <row r="36" spans="1:8" ht="15">
      <c r="A36" s="109" t="s">
        <v>22</v>
      </c>
      <c r="B36" s="105"/>
      <c r="C36" s="168"/>
      <c r="D36" s="151"/>
      <c r="E36" s="151"/>
      <c r="F36" s="151"/>
      <c r="G36" s="25"/>
      <c r="H36" s="31"/>
    </row>
    <row r="37" spans="1:8" ht="15">
      <c r="A37" s="103" t="s">
        <v>23</v>
      </c>
      <c r="B37" s="105"/>
      <c r="C37" s="105">
        <v>6</v>
      </c>
      <c r="D37" s="151">
        <v>94</v>
      </c>
      <c r="E37" s="151"/>
      <c r="F37" s="151">
        <v>232</v>
      </c>
      <c r="G37" s="25"/>
      <c r="H37" s="31"/>
    </row>
    <row r="38" spans="1:8" ht="15">
      <c r="A38" s="103" t="s">
        <v>24</v>
      </c>
      <c r="B38" s="105"/>
      <c r="C38" s="105">
        <v>6</v>
      </c>
      <c r="D38" s="151">
        <v>4</v>
      </c>
      <c r="E38" s="151"/>
      <c r="F38" s="151">
        <v>34</v>
      </c>
      <c r="G38" s="25"/>
      <c r="H38" s="29"/>
    </row>
    <row r="39" spans="1:8" ht="15">
      <c r="A39" s="112" t="s">
        <v>25</v>
      </c>
      <c r="B39" s="104"/>
      <c r="C39" s="169"/>
      <c r="D39" s="157">
        <f>SUM(D37:D38)</f>
        <v>98</v>
      </c>
      <c r="E39" s="158"/>
      <c r="F39" s="157">
        <f>SUM(F37:F38)</f>
        <v>266</v>
      </c>
      <c r="G39" s="31"/>
      <c r="H39" s="31"/>
    </row>
    <row r="40" spans="1:8" ht="14.25">
      <c r="A40" s="137"/>
      <c r="B40" s="104"/>
      <c r="C40" s="169"/>
      <c r="D40" s="158"/>
      <c r="E40" s="158"/>
      <c r="F40" s="158"/>
      <c r="G40" s="31"/>
      <c r="H40" s="31"/>
    </row>
    <row r="41" spans="1:8" ht="15">
      <c r="A41" s="109" t="s">
        <v>26</v>
      </c>
      <c r="B41" s="107"/>
      <c r="C41" s="171"/>
      <c r="D41" s="159"/>
      <c r="E41" s="159"/>
      <c r="F41" s="159"/>
      <c r="G41" s="32"/>
      <c r="H41" s="26"/>
    </row>
    <row r="42" spans="1:8" ht="15">
      <c r="A42" s="34" t="s">
        <v>27</v>
      </c>
      <c r="B42" s="105"/>
      <c r="C42" s="105">
        <v>7</v>
      </c>
      <c r="D42" s="151">
        <v>60</v>
      </c>
      <c r="E42" s="151"/>
      <c r="F42" s="151">
        <v>16</v>
      </c>
      <c r="G42" s="25"/>
      <c r="H42" s="26"/>
    </row>
    <row r="43" spans="1:8" ht="15">
      <c r="A43" s="34" t="s">
        <v>28</v>
      </c>
      <c r="B43" s="105"/>
      <c r="C43" s="105">
        <v>7</v>
      </c>
      <c r="D43" s="151">
        <v>13</v>
      </c>
      <c r="E43" s="151"/>
      <c r="F43" s="151">
        <v>4</v>
      </c>
      <c r="G43" s="25"/>
      <c r="H43" s="26"/>
    </row>
    <row r="44" spans="1:8" ht="15">
      <c r="A44" s="34" t="s">
        <v>23</v>
      </c>
      <c r="B44" s="105"/>
      <c r="C44" s="105">
        <v>7</v>
      </c>
      <c r="D44" s="150">
        <v>136</v>
      </c>
      <c r="E44" s="151"/>
      <c r="F44" s="150">
        <v>136</v>
      </c>
      <c r="G44" s="25"/>
      <c r="H44" s="26"/>
    </row>
    <row r="45" spans="1:8" ht="15">
      <c r="A45" s="34" t="s">
        <v>29</v>
      </c>
      <c r="B45" s="105"/>
      <c r="C45" s="105">
        <v>7</v>
      </c>
      <c r="D45" s="151">
        <v>102</v>
      </c>
      <c r="E45" s="151"/>
      <c r="F45" s="151">
        <v>43</v>
      </c>
      <c r="G45" s="25"/>
      <c r="H45" s="2"/>
    </row>
    <row r="46" spans="1:8" ht="15">
      <c r="A46" s="114" t="s">
        <v>30</v>
      </c>
      <c r="B46" s="104"/>
      <c r="C46" s="104"/>
      <c r="D46" s="157">
        <f>SUM(D42:D45)</f>
        <v>311</v>
      </c>
      <c r="E46" s="158"/>
      <c r="F46" s="157">
        <f>SUM(F42:F45)</f>
        <v>199</v>
      </c>
      <c r="G46" s="31"/>
      <c r="H46" s="31"/>
    </row>
    <row r="47" spans="1:8" ht="14.25">
      <c r="A47" s="109"/>
      <c r="B47" s="104"/>
      <c r="C47" s="104"/>
      <c r="D47" s="158"/>
      <c r="E47" s="158"/>
      <c r="F47" s="158"/>
      <c r="G47" s="31"/>
      <c r="H47" s="31"/>
    </row>
    <row r="48" spans="1:8" ht="14.25">
      <c r="A48" s="109" t="s">
        <v>31</v>
      </c>
      <c r="B48" s="104"/>
      <c r="C48" s="104"/>
      <c r="D48" s="183">
        <f>D39+D46</f>
        <v>409</v>
      </c>
      <c r="E48" s="158"/>
      <c r="F48" s="183">
        <f>F39+F46</f>
        <v>465</v>
      </c>
      <c r="G48" s="31"/>
      <c r="H48" s="31"/>
    </row>
    <row r="49" spans="1:8" ht="15">
      <c r="A49" s="115"/>
      <c r="B49" s="104"/>
      <c r="C49" s="104"/>
      <c r="D49" s="158"/>
      <c r="E49" s="158"/>
      <c r="F49" s="158"/>
      <c r="G49" s="31"/>
      <c r="H49" s="31"/>
    </row>
    <row r="50" spans="1:8" ht="15" thickBot="1">
      <c r="A50" s="109" t="s">
        <v>32</v>
      </c>
      <c r="B50" s="104"/>
      <c r="C50" s="104"/>
      <c r="D50" s="160">
        <f>D32+D48</f>
        <v>23023</v>
      </c>
      <c r="E50" s="158"/>
      <c r="F50" s="160">
        <f>F33+F48</f>
        <v>25472</v>
      </c>
      <c r="G50" s="31"/>
      <c r="H50" s="31"/>
    </row>
    <row r="51" spans="1:8" ht="15.75" thickTop="1">
      <c r="A51" s="103"/>
      <c r="B51" s="105"/>
      <c r="C51" s="105"/>
      <c r="D51" s="33"/>
      <c r="E51" s="25"/>
      <c r="F51" s="25"/>
      <c r="G51" s="25"/>
      <c r="H51" s="26"/>
    </row>
    <row r="52" spans="1:8" ht="15">
      <c r="A52" s="103"/>
      <c r="B52" s="105"/>
      <c r="C52" s="105"/>
      <c r="D52" s="33"/>
      <c r="E52" s="25"/>
      <c r="F52" s="25"/>
      <c r="G52" s="25"/>
      <c r="H52" s="26"/>
    </row>
    <row r="54" spans="1:7" s="2" customFormat="1" ht="15">
      <c r="A54" s="16" t="s">
        <v>60</v>
      </c>
      <c r="B54" s="4"/>
      <c r="C54" s="4"/>
      <c r="D54" s="4"/>
      <c r="E54" s="4"/>
      <c r="F54" s="4"/>
      <c r="G54" s="4"/>
    </row>
    <row r="55" spans="1:7" s="2" customFormat="1" ht="15">
      <c r="A55" s="17" t="s">
        <v>33</v>
      </c>
      <c r="B55" s="4"/>
      <c r="C55" s="4"/>
      <c r="D55" s="4"/>
      <c r="E55" s="4"/>
      <c r="F55" s="4"/>
      <c r="G55" s="4"/>
    </row>
    <row r="56" spans="1:7" s="2" customFormat="1" ht="15">
      <c r="A56" s="95"/>
      <c r="B56" s="4"/>
      <c r="C56" s="4"/>
      <c r="D56" s="4"/>
      <c r="E56" s="4"/>
      <c r="F56" s="4"/>
      <c r="G56" s="4"/>
    </row>
    <row r="57" spans="1:7" s="2" customFormat="1" ht="15">
      <c r="A57" s="91" t="s">
        <v>61</v>
      </c>
      <c r="B57" s="4"/>
      <c r="C57" s="4"/>
      <c r="D57" s="4"/>
      <c r="E57" s="4"/>
      <c r="F57" s="4"/>
      <c r="G57" s="4"/>
    </row>
    <row r="58" spans="1:7" s="2" customFormat="1" ht="15">
      <c r="A58" s="92" t="s">
        <v>93</v>
      </c>
      <c r="B58" s="4"/>
      <c r="C58" s="4"/>
      <c r="D58" s="4"/>
      <c r="E58" s="4"/>
      <c r="F58" s="4"/>
      <c r="G58" s="4"/>
    </row>
    <row r="59" spans="1:7" s="2" customFormat="1" ht="15">
      <c r="A59" s="95"/>
      <c r="B59" s="4"/>
      <c r="C59" s="4"/>
      <c r="D59" s="4"/>
      <c r="E59" s="4"/>
      <c r="F59" s="4"/>
      <c r="G59" s="4"/>
    </row>
    <row r="60" spans="1:8" ht="36" customHeight="1">
      <c r="A60" s="198" t="s">
        <v>42</v>
      </c>
      <c r="B60" s="198"/>
      <c r="C60" s="198"/>
      <c r="D60" s="198"/>
      <c r="E60" s="198"/>
      <c r="F60" s="198"/>
      <c r="G60" s="16"/>
      <c r="H60" s="26"/>
    </row>
    <row r="61" ht="15">
      <c r="A61" s="92"/>
    </row>
    <row r="64" ht="15">
      <c r="A64" s="116"/>
    </row>
    <row r="65" ht="15">
      <c r="A65" s="116"/>
    </row>
    <row r="66" ht="15">
      <c r="A66" s="116"/>
    </row>
  </sheetData>
  <sheetProtection/>
  <mergeCells count="5">
    <mergeCell ref="A60:F60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9"/>
  <sheetViews>
    <sheetView zoomScale="75" zoomScaleNormal="75" zoomScaleSheetLayoutView="80" zoomScalePageLayoutView="0" workbookViewId="0" topLeftCell="A1">
      <selection activeCell="A4" sqref="A4:G4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9" t="s">
        <v>2</v>
      </c>
      <c r="B1" s="204"/>
      <c r="C1" s="204"/>
      <c r="D1" s="204"/>
      <c r="E1" s="204"/>
      <c r="F1" s="204"/>
      <c r="G1" s="204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205" t="s">
        <v>105</v>
      </c>
      <c r="B4" s="205"/>
      <c r="C4" s="205"/>
      <c r="D4" s="205"/>
      <c r="E4" s="205"/>
      <c r="F4" s="205"/>
      <c r="G4" s="205"/>
    </row>
    <row r="5" spans="1:7" ht="15">
      <c r="A5" s="178" t="s">
        <v>94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99" t="s">
        <v>4</v>
      </c>
      <c r="C7" s="13"/>
      <c r="D7" s="187">
        <v>2011</v>
      </c>
      <c r="E7" s="13"/>
      <c r="F7" s="187">
        <v>2010</v>
      </c>
    </row>
    <row r="8" spans="1:6" ht="18" customHeight="1">
      <c r="A8" s="8"/>
      <c r="B8" s="199"/>
      <c r="C8" s="13"/>
      <c r="D8" s="12" t="s">
        <v>1</v>
      </c>
      <c r="E8" s="15"/>
      <c r="F8" s="12" t="s">
        <v>1</v>
      </c>
    </row>
    <row r="9" spans="1:9" ht="15">
      <c r="A9" s="8" t="s">
        <v>87</v>
      </c>
      <c r="B9" s="193" t="s">
        <v>101</v>
      </c>
      <c r="D9" s="140">
        <v>488</v>
      </c>
      <c r="E9" s="140"/>
      <c r="F9" s="140">
        <v>356</v>
      </c>
      <c r="I9" s="7"/>
    </row>
    <row r="10" spans="1:9" ht="15.75">
      <c r="A10" s="194" t="s">
        <v>100</v>
      </c>
      <c r="B10" s="4">
        <v>10.6</v>
      </c>
      <c r="D10" s="142">
        <v>-1</v>
      </c>
      <c r="E10" s="195"/>
      <c r="F10" s="195"/>
      <c r="I10" s="7"/>
    </row>
    <row r="11" spans="1:9" ht="15">
      <c r="A11" s="8" t="s">
        <v>74</v>
      </c>
      <c r="B11" s="4">
        <v>10.1</v>
      </c>
      <c r="D11" s="195">
        <v>93</v>
      </c>
      <c r="E11" s="195"/>
      <c r="F11" s="195">
        <v>49</v>
      </c>
      <c r="I11" s="7"/>
    </row>
    <row r="12" spans="1:7" ht="15">
      <c r="A12" s="95" t="s">
        <v>34</v>
      </c>
      <c r="B12" s="4">
        <v>10.2</v>
      </c>
      <c r="D12" s="161">
        <v>209</v>
      </c>
      <c r="E12" s="76"/>
      <c r="F12" s="161">
        <v>255</v>
      </c>
      <c r="G12" s="9"/>
    </row>
    <row r="13" spans="1:7" ht="15">
      <c r="A13" s="8" t="s">
        <v>79</v>
      </c>
      <c r="B13" s="4">
        <v>10.4</v>
      </c>
      <c r="D13" s="161">
        <v>38</v>
      </c>
      <c r="E13" s="76"/>
      <c r="F13" s="161">
        <v>43</v>
      </c>
      <c r="G13" s="9"/>
    </row>
    <row r="14" spans="1:7" ht="15">
      <c r="A14" s="8" t="s">
        <v>35</v>
      </c>
      <c r="B14" s="4">
        <v>10.3</v>
      </c>
      <c r="D14" s="161">
        <v>178</v>
      </c>
      <c r="E14" s="76"/>
      <c r="F14" s="161">
        <v>123</v>
      </c>
      <c r="G14" s="9"/>
    </row>
    <row r="15" spans="1:7" ht="15" customHeight="1">
      <c r="A15" s="8" t="s">
        <v>81</v>
      </c>
      <c r="B15" s="4">
        <v>10.5</v>
      </c>
      <c r="D15" s="161">
        <v>860</v>
      </c>
      <c r="E15" s="76"/>
      <c r="F15" s="161">
        <v>1915</v>
      </c>
      <c r="G15" s="9"/>
    </row>
    <row r="16" spans="1:7" ht="15">
      <c r="A16" s="8" t="s">
        <v>36</v>
      </c>
      <c r="B16" s="4">
        <v>10.5</v>
      </c>
      <c r="D16" s="161">
        <v>10</v>
      </c>
      <c r="E16" s="76"/>
      <c r="F16" s="161">
        <v>6</v>
      </c>
      <c r="G16" s="9"/>
    </row>
    <row r="17" spans="1:6" ht="15">
      <c r="A17" s="8" t="s">
        <v>37</v>
      </c>
      <c r="B17" s="4">
        <v>9</v>
      </c>
      <c r="D17" s="161">
        <v>146</v>
      </c>
      <c r="E17" s="76"/>
      <c r="F17" s="161">
        <v>213</v>
      </c>
    </row>
    <row r="18" spans="1:6" ht="15">
      <c r="A18" s="8" t="s">
        <v>38</v>
      </c>
      <c r="B18" s="4">
        <v>11</v>
      </c>
      <c r="D18" s="161">
        <v>16</v>
      </c>
      <c r="E18" s="76"/>
      <c r="F18" s="161">
        <v>24</v>
      </c>
    </row>
    <row r="19" spans="1:7" ht="15">
      <c r="A19" s="8" t="s">
        <v>75</v>
      </c>
      <c r="D19" s="161"/>
      <c r="E19" s="76"/>
      <c r="F19" s="161">
        <v>3</v>
      </c>
      <c r="G19" s="10"/>
    </row>
    <row r="20" spans="1:6" ht="15">
      <c r="A20" s="141" t="s">
        <v>39</v>
      </c>
      <c r="B20" s="5"/>
      <c r="C20" s="13"/>
      <c r="D20" s="184">
        <f>D9+D10+D17+D19-D11-D12-D13-D14-D15-D16-D18</f>
        <v>-771</v>
      </c>
      <c r="E20" s="5"/>
      <c r="F20" s="184">
        <f>F9+F17-F11-F12-F13-F14-F15-F16-F18+F19</f>
        <v>-1843</v>
      </c>
    </row>
    <row r="21" spans="1:6" ht="15">
      <c r="A21" s="101" t="s">
        <v>76</v>
      </c>
      <c r="B21" s="5"/>
      <c r="C21" s="13"/>
      <c r="D21" s="97"/>
      <c r="E21" s="5"/>
      <c r="F21" s="97"/>
    </row>
    <row r="22" spans="1:6" ht="15">
      <c r="A22" s="96" t="s">
        <v>88</v>
      </c>
      <c r="B22" s="5"/>
      <c r="C22" s="13"/>
      <c r="D22" s="184">
        <f>D20-D21</f>
        <v>-771</v>
      </c>
      <c r="E22" s="5"/>
      <c r="F22" s="184">
        <f>F20-F21</f>
        <v>-1843</v>
      </c>
    </row>
    <row r="23" spans="1:6" ht="15">
      <c r="A23" s="141" t="s">
        <v>82</v>
      </c>
      <c r="B23" s="5"/>
      <c r="C23" s="13"/>
      <c r="D23" s="97"/>
      <c r="E23" s="5"/>
      <c r="F23" s="97"/>
    </row>
    <row r="24" spans="1:6" ht="15">
      <c r="A24" s="101" t="s">
        <v>83</v>
      </c>
      <c r="B24" s="5"/>
      <c r="C24" s="13"/>
      <c r="D24" s="97"/>
      <c r="E24" s="5"/>
      <c r="F24" s="97"/>
    </row>
    <row r="25" spans="1:6" ht="15">
      <c r="A25" s="96" t="s">
        <v>43</v>
      </c>
      <c r="B25" s="5"/>
      <c r="C25" s="13"/>
      <c r="D25" s="184">
        <f>D22+D23+D24</f>
        <v>-771</v>
      </c>
      <c r="E25" s="5"/>
      <c r="F25" s="184">
        <f>F22+F23+F24</f>
        <v>-1843</v>
      </c>
    </row>
    <row r="26" spans="1:6" ht="15">
      <c r="A26" s="96" t="s">
        <v>84</v>
      </c>
      <c r="B26" s="5"/>
      <c r="C26" s="13"/>
      <c r="D26" s="184">
        <f>D25</f>
        <v>-771</v>
      </c>
      <c r="E26" s="5"/>
      <c r="F26" s="184">
        <f>F25</f>
        <v>-1843</v>
      </c>
    </row>
    <row r="27" spans="1:6" ht="15">
      <c r="A27" s="141" t="s">
        <v>44</v>
      </c>
      <c r="B27" s="5"/>
      <c r="C27" s="13"/>
      <c r="D27" s="97"/>
      <c r="E27" s="5"/>
      <c r="F27" s="97"/>
    </row>
    <row r="28" spans="1:6" ht="15">
      <c r="A28" s="101" t="s">
        <v>77</v>
      </c>
      <c r="B28" s="15">
        <v>3.1</v>
      </c>
      <c r="C28" s="15"/>
      <c r="D28" s="142">
        <v>-1451</v>
      </c>
      <c r="E28" s="143"/>
      <c r="F28" s="142">
        <v>-369</v>
      </c>
    </row>
    <row r="29" spans="1:6" ht="30">
      <c r="A29" s="141" t="s">
        <v>41</v>
      </c>
      <c r="B29" s="143"/>
      <c r="C29" s="15"/>
      <c r="D29" s="97">
        <f>D28</f>
        <v>-1451</v>
      </c>
      <c r="E29" s="5"/>
      <c r="F29" s="97">
        <f>F28</f>
        <v>-369</v>
      </c>
    </row>
    <row r="30" spans="1:6" ht="29.25" thickBot="1">
      <c r="A30" s="96" t="s">
        <v>40</v>
      </c>
      <c r="B30" s="5"/>
      <c r="C30" s="13"/>
      <c r="D30" s="185">
        <f>D25+D29</f>
        <v>-2222</v>
      </c>
      <c r="E30" s="5"/>
      <c r="F30" s="185">
        <f>F25+F29</f>
        <v>-2212</v>
      </c>
    </row>
    <row r="31" spans="1:6" ht="29.25" customHeight="1" thickBot="1" thickTop="1">
      <c r="A31" s="96" t="s">
        <v>85</v>
      </c>
      <c r="B31" s="5"/>
      <c r="C31" s="13"/>
      <c r="D31" s="186">
        <f>D30</f>
        <v>-2222</v>
      </c>
      <c r="E31" s="5"/>
      <c r="F31" s="186">
        <f>F30</f>
        <v>-2212</v>
      </c>
    </row>
    <row r="32" ht="15.75" thickTop="1"/>
    <row r="35" ht="15">
      <c r="A35" s="16" t="s">
        <v>60</v>
      </c>
    </row>
    <row r="36" ht="15">
      <c r="A36" s="17" t="s">
        <v>33</v>
      </c>
    </row>
    <row r="38" ht="15">
      <c r="A38" s="91" t="s">
        <v>61</v>
      </c>
    </row>
    <row r="39" ht="15">
      <c r="A39" s="92" t="s">
        <v>93</v>
      </c>
    </row>
    <row r="41" spans="1:6" ht="15">
      <c r="A41" s="198" t="s">
        <v>42</v>
      </c>
      <c r="B41" s="198"/>
      <c r="C41" s="198"/>
      <c r="D41" s="198"/>
      <c r="E41" s="198"/>
      <c r="F41" s="198"/>
    </row>
    <row r="42" ht="15">
      <c r="A42" s="92"/>
    </row>
    <row r="43" ht="15">
      <c r="A43" s="8"/>
    </row>
    <row r="44" ht="15">
      <c r="A44" s="8"/>
    </row>
    <row r="45" ht="15">
      <c r="A45" s="8"/>
    </row>
    <row r="46" spans="1:6" ht="15">
      <c r="A46" s="16"/>
      <c r="B46" s="16"/>
      <c r="C46" s="16"/>
      <c r="D46" s="16"/>
      <c r="E46" s="16"/>
      <c r="F46" s="16"/>
    </row>
    <row r="47" spans="1:6" ht="15">
      <c r="A47" s="16"/>
      <c r="B47" s="16"/>
      <c r="C47" s="16"/>
      <c r="D47" s="16"/>
      <c r="E47" s="16"/>
      <c r="F47" s="16"/>
    </row>
    <row r="48" ht="15">
      <c r="A48" s="98"/>
    </row>
    <row r="49" ht="15">
      <c r="A49" s="93"/>
    </row>
    <row r="50" ht="15">
      <c r="A50" s="99"/>
    </row>
    <row r="51" ht="15">
      <c r="A51" s="99"/>
    </row>
    <row r="52" ht="15">
      <c r="A52" s="91"/>
    </row>
    <row r="54" ht="15">
      <c r="A54" s="94"/>
    </row>
    <row r="59" ht="15">
      <c r="A59" s="100"/>
    </row>
  </sheetData>
  <sheetProtection/>
  <mergeCells count="4">
    <mergeCell ref="A41:F41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A3" sqref="A3:F3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9" t="s">
        <v>2</v>
      </c>
      <c r="B1" s="207"/>
      <c r="C1" s="207"/>
      <c r="D1" s="207"/>
      <c r="E1" s="207"/>
      <c r="F1" s="20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206" t="s">
        <v>106</v>
      </c>
      <c r="B3" s="206"/>
      <c r="C3" s="206"/>
      <c r="D3" s="206"/>
      <c r="E3" s="206"/>
      <c r="F3" s="20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208" t="s">
        <v>94</v>
      </c>
      <c r="B4" s="208"/>
      <c r="C4" s="174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99" t="s">
        <v>4</v>
      </c>
      <c r="C6" s="187" t="s">
        <v>91</v>
      </c>
      <c r="D6" s="118"/>
      <c r="E6" s="187" t="s">
        <v>5</v>
      </c>
      <c r="G6" s="12"/>
      <c r="H6" s="21"/>
    </row>
    <row r="7" spans="1:8" s="127" customFormat="1" ht="18" customHeight="1">
      <c r="A7" s="128"/>
      <c r="B7" s="199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45</v>
      </c>
      <c r="B9" s="49"/>
      <c r="C9" s="50"/>
      <c r="D9" s="51"/>
      <c r="E9" s="50"/>
      <c r="F9" s="52"/>
    </row>
    <row r="10" spans="1:6" ht="15">
      <c r="A10" s="130" t="s">
        <v>48</v>
      </c>
      <c r="B10" s="49"/>
      <c r="C10" s="53">
        <v>1</v>
      </c>
      <c r="D10" s="54"/>
      <c r="E10" s="53">
        <v>62</v>
      </c>
      <c r="F10" s="55"/>
    </row>
    <row r="11" spans="1:19" s="56" customFormat="1" ht="14.25">
      <c r="A11" s="129" t="s">
        <v>46</v>
      </c>
      <c r="B11" s="49"/>
      <c r="C11" s="57">
        <f>SUM(C10:C10)</f>
        <v>1</v>
      </c>
      <c r="D11" s="54"/>
      <c r="E11" s="57">
        <f>SUM(E10:E10)</f>
        <v>62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47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49</v>
      </c>
      <c r="B14" s="49"/>
      <c r="C14" s="53">
        <v>-818</v>
      </c>
      <c r="D14" s="54"/>
      <c r="E14" s="53">
        <v>-734</v>
      </c>
      <c r="F14" s="55"/>
    </row>
    <row r="15" spans="1:6" ht="15">
      <c r="A15" s="144" t="s">
        <v>50</v>
      </c>
      <c r="B15" s="49"/>
      <c r="C15" s="190">
        <f>SUM(C13:C14)</f>
        <v>-818</v>
      </c>
      <c r="D15" s="62"/>
      <c r="E15" s="57">
        <f>SUM(E13:E14)</f>
        <v>-734</v>
      </c>
      <c r="F15" s="58"/>
    </row>
    <row r="16" spans="1:6" ht="15">
      <c r="A16" s="130"/>
      <c r="B16" s="49"/>
      <c r="C16" s="189"/>
      <c r="D16" s="60"/>
      <c r="E16" s="59"/>
      <c r="F16" s="61"/>
    </row>
    <row r="17" spans="1:6" ht="15">
      <c r="A17" s="131" t="s">
        <v>55</v>
      </c>
      <c r="B17" s="49"/>
      <c r="C17" s="59"/>
      <c r="D17" s="62"/>
      <c r="E17" s="63"/>
      <c r="F17" s="64"/>
    </row>
    <row r="18" spans="1:6" ht="15">
      <c r="A18" s="130" t="s">
        <v>51</v>
      </c>
      <c r="B18" s="49"/>
      <c r="C18" s="53">
        <v>-140</v>
      </c>
      <c r="D18" s="54"/>
      <c r="E18" s="53">
        <v>-215</v>
      </c>
      <c r="F18" s="55"/>
    </row>
    <row r="19" spans="1:6" ht="15">
      <c r="A19" s="130" t="s">
        <v>52</v>
      </c>
      <c r="B19" s="49"/>
      <c r="C19" s="53">
        <v>144</v>
      </c>
      <c r="D19" s="54"/>
      <c r="E19" s="53">
        <v>227</v>
      </c>
      <c r="F19" s="55"/>
    </row>
    <row r="20" spans="1:6" ht="15">
      <c r="A20" s="130" t="s">
        <v>53</v>
      </c>
      <c r="B20" s="49"/>
      <c r="C20" s="53">
        <v>-111</v>
      </c>
      <c r="D20" s="54"/>
      <c r="E20" s="53">
        <v>-369</v>
      </c>
      <c r="F20" s="55"/>
    </row>
    <row r="21" spans="1:6" ht="15">
      <c r="A21" s="133" t="s">
        <v>54</v>
      </c>
      <c r="B21" s="49"/>
      <c r="C21" s="53">
        <v>-3</v>
      </c>
      <c r="D21" s="54"/>
      <c r="E21" s="53">
        <v>-5</v>
      </c>
      <c r="F21" s="55"/>
    </row>
    <row r="22" spans="1:19" s="56" customFormat="1" ht="14.25">
      <c r="A22" s="129" t="s">
        <v>56</v>
      </c>
      <c r="B22" s="49"/>
      <c r="C22" s="57">
        <f>SUM(C18:C21)</f>
        <v>-110</v>
      </c>
      <c r="D22" s="65"/>
      <c r="E22" s="57">
        <f>SUM(E18:E21)</f>
        <v>-362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188"/>
      <c r="D23" s="66"/>
      <c r="E23" s="53"/>
      <c r="F23" s="55"/>
    </row>
    <row r="24" spans="1:6" ht="15">
      <c r="A24" s="134" t="s">
        <v>57</v>
      </c>
      <c r="B24" s="49"/>
      <c r="C24" s="190">
        <f>C10+C15+C22</f>
        <v>-927</v>
      </c>
      <c r="D24" s="65"/>
      <c r="E24" s="190">
        <f>E11+E15+E22</f>
        <v>-1034</v>
      </c>
      <c r="F24" s="58"/>
    </row>
    <row r="25" spans="1:6" ht="15">
      <c r="A25" s="133"/>
      <c r="B25" s="49"/>
      <c r="C25" s="189"/>
      <c r="D25" s="66"/>
      <c r="E25" s="59"/>
      <c r="F25" s="61"/>
    </row>
    <row r="26" spans="1:19" s="56" customFormat="1" ht="15">
      <c r="A26" s="145" t="s">
        <v>58</v>
      </c>
      <c r="B26" s="49"/>
      <c r="C26" s="53">
        <v>2915</v>
      </c>
      <c r="D26" s="67"/>
      <c r="E26" s="53">
        <v>3949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53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59</v>
      </c>
      <c r="B28" s="49"/>
      <c r="C28" s="117">
        <f>C26+C24</f>
        <v>1988</v>
      </c>
      <c r="D28" s="69"/>
      <c r="E28" s="117">
        <f>E26+E24</f>
        <v>2915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60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33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61</v>
      </c>
      <c r="B35" s="4"/>
      <c r="C35" s="4"/>
      <c r="D35" s="4"/>
      <c r="E35" s="4"/>
      <c r="F35" s="4"/>
      <c r="G35" s="4"/>
    </row>
    <row r="36" spans="1:7" s="2" customFormat="1" ht="15">
      <c r="A36" s="92" t="s">
        <v>93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98" t="s">
        <v>42</v>
      </c>
      <c r="B38" s="198"/>
      <c r="C38" s="198"/>
      <c r="D38" s="198"/>
      <c r="E38" s="198"/>
      <c r="F38" s="198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6"/>
  <sheetViews>
    <sheetView tabSelected="1" zoomScale="75" zoomScaleNormal="75" zoomScaleSheetLayoutView="80" zoomScalePageLayoutView="0" workbookViewId="0" topLeftCell="A1">
      <selection activeCell="G39" sqref="G39"/>
    </sheetView>
  </sheetViews>
  <sheetFormatPr defaultColWidth="9.140625" defaultRowHeight="12.75"/>
  <cols>
    <col min="1" max="1" width="43.7109375" style="71" customWidth="1"/>
    <col min="2" max="2" width="9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18.421875" style="71" customWidth="1"/>
    <col min="12" max="12" width="1.57421875" style="71" customWidth="1"/>
    <col min="13" max="13" width="19.28125" style="71" customWidth="1"/>
    <col min="14" max="16384" width="9.140625" style="71" customWidth="1"/>
  </cols>
  <sheetData>
    <row r="1" spans="1:12" ht="18" customHeight="1">
      <c r="A1" s="191" t="s">
        <v>2</v>
      </c>
      <c r="B1" s="192"/>
      <c r="C1" s="192"/>
      <c r="D1" s="192"/>
      <c r="E1" s="192"/>
      <c r="F1" s="192"/>
      <c r="G1" s="207"/>
      <c r="H1" s="207"/>
      <c r="I1" s="207"/>
      <c r="J1" s="207"/>
      <c r="K1" s="207"/>
      <c r="L1" s="207"/>
    </row>
    <row r="2" spans="1:11" ht="18" customHeight="1">
      <c r="A2" s="206" t="s">
        <v>107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ht="18" customHeight="1">
      <c r="A3" s="208" t="s">
        <v>95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3" ht="15" customHeight="1">
      <c r="A6" s="212"/>
      <c r="B6" s="211" t="s">
        <v>62</v>
      </c>
      <c r="C6" s="209" t="s">
        <v>16</v>
      </c>
      <c r="D6" s="119"/>
      <c r="E6" s="209" t="s">
        <v>89</v>
      </c>
      <c r="F6" s="119"/>
      <c r="G6" s="209" t="s">
        <v>63</v>
      </c>
      <c r="H6" s="119"/>
      <c r="I6" s="209" t="s">
        <v>64</v>
      </c>
      <c r="J6" s="119"/>
      <c r="K6" s="209" t="s">
        <v>20</v>
      </c>
      <c r="L6" s="119"/>
      <c r="M6" s="196" t="s">
        <v>103</v>
      </c>
    </row>
    <row r="7" spans="1:13" s="73" customFormat="1" ht="62.25" customHeight="1">
      <c r="A7" s="212"/>
      <c r="B7" s="211"/>
      <c r="C7" s="209"/>
      <c r="D7" s="120"/>
      <c r="E7" s="209"/>
      <c r="F7" s="119"/>
      <c r="G7" s="209"/>
      <c r="H7" s="120"/>
      <c r="I7" s="209"/>
      <c r="J7" s="120"/>
      <c r="K7" s="209"/>
      <c r="L7" s="120"/>
      <c r="M7" s="197" t="s">
        <v>102</v>
      </c>
    </row>
    <row r="8" spans="1:13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  <c r="M8" s="11" t="s">
        <v>0</v>
      </c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65</v>
      </c>
      <c r="B11" s="83"/>
      <c r="C11" s="121">
        <v>19728</v>
      </c>
      <c r="D11" s="84"/>
      <c r="E11" s="121">
        <v>3480</v>
      </c>
      <c r="F11" s="121"/>
      <c r="G11" s="121">
        <v>7719</v>
      </c>
      <c r="H11" s="123"/>
      <c r="I11" s="121">
        <v>-3244</v>
      </c>
      <c r="J11" s="84"/>
      <c r="K11" s="121">
        <f>+C11+G11+E11+I11</f>
        <v>27683</v>
      </c>
      <c r="L11" s="84"/>
      <c r="M11" s="121">
        <v>27683</v>
      </c>
    </row>
    <row r="12" spans="1:13" s="81" customFormat="1" ht="15">
      <c r="A12" s="172" t="s">
        <v>70</v>
      </c>
      <c r="B12" s="83"/>
      <c r="C12" s="121">
        <f>SUM(C11:C11)</f>
        <v>19728</v>
      </c>
      <c r="D12" s="84"/>
      <c r="E12" s="121">
        <f>SUM(E11:E11)</f>
        <v>3480</v>
      </c>
      <c r="F12" s="121"/>
      <c r="G12" s="121">
        <f>SUM(G11:G11)</f>
        <v>7719</v>
      </c>
      <c r="H12" s="123"/>
      <c r="I12" s="121">
        <v>-3244</v>
      </c>
      <c r="J12" s="84"/>
      <c r="K12" s="121">
        <f aca="true" t="shared" si="0" ref="K12:K30">+C12+G12+E12+I12</f>
        <v>27683</v>
      </c>
      <c r="L12" s="84"/>
      <c r="M12" s="121">
        <v>27683</v>
      </c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96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66</v>
      </c>
      <c r="B15" s="83"/>
      <c r="C15" s="84"/>
      <c r="D15" s="84"/>
      <c r="E15" s="84"/>
      <c r="F15" s="84"/>
      <c r="G15" s="84"/>
      <c r="H15" s="84"/>
      <c r="I15" s="84">
        <v>-395</v>
      </c>
      <c r="J15" s="84"/>
      <c r="K15" s="85">
        <f t="shared" si="0"/>
        <v>-395</v>
      </c>
      <c r="L15" s="84"/>
      <c r="M15" s="85">
        <v>-395</v>
      </c>
    </row>
    <row r="16" spans="1:13" s="81" customFormat="1" ht="15">
      <c r="A16" s="86" t="s">
        <v>67</v>
      </c>
      <c r="B16" s="83"/>
      <c r="C16" s="84"/>
      <c r="D16" s="84"/>
      <c r="E16" s="84"/>
      <c r="F16" s="84"/>
      <c r="G16" s="84"/>
      <c r="H16" s="84"/>
      <c r="I16" s="84">
        <v>-1843</v>
      </c>
      <c r="J16" s="84"/>
      <c r="K16" s="85">
        <f t="shared" si="0"/>
        <v>-1843</v>
      </c>
      <c r="L16" s="84"/>
      <c r="M16" s="85">
        <v>-1843</v>
      </c>
    </row>
    <row r="17" spans="1:13" s="81" customFormat="1" ht="15">
      <c r="A17" s="86" t="s">
        <v>71</v>
      </c>
      <c r="B17" s="83"/>
      <c r="C17" s="84"/>
      <c r="D17" s="84"/>
      <c r="E17" s="84">
        <v>-369</v>
      </c>
      <c r="F17" s="84"/>
      <c r="G17" s="84"/>
      <c r="H17" s="84"/>
      <c r="I17" s="84"/>
      <c r="J17" s="84"/>
      <c r="K17" s="85">
        <f t="shared" si="0"/>
        <v>-369</v>
      </c>
      <c r="L17" s="84"/>
      <c r="M17" s="85">
        <v>-369</v>
      </c>
    </row>
    <row r="18" spans="1:13" s="81" customFormat="1" ht="15">
      <c r="A18" s="86" t="s">
        <v>68</v>
      </c>
      <c r="B18" s="83"/>
      <c r="C18" s="84"/>
      <c r="D18" s="84"/>
      <c r="E18" s="84"/>
      <c r="F18" s="84"/>
      <c r="G18" s="84"/>
      <c r="H18" s="84"/>
      <c r="I18" s="84">
        <v>-69</v>
      </c>
      <c r="J18" s="84"/>
      <c r="K18" s="164">
        <f t="shared" si="0"/>
        <v>-69</v>
      </c>
      <c r="L18" s="84"/>
      <c r="M18" s="85">
        <v>-69</v>
      </c>
    </row>
    <row r="19" spans="1:13" s="81" customFormat="1" ht="14.25">
      <c r="A19" s="82" t="s">
        <v>97</v>
      </c>
      <c r="B19" s="83"/>
      <c r="C19" s="121">
        <f>SUM(C12:C18)</f>
        <v>19728</v>
      </c>
      <c r="D19" s="85"/>
      <c r="E19" s="121">
        <f>SUM(E12:E18)</f>
        <v>3111</v>
      </c>
      <c r="F19" s="121"/>
      <c r="G19" s="121">
        <f>SUM(G12:G18)</f>
        <v>7719</v>
      </c>
      <c r="H19" s="85"/>
      <c r="I19" s="121">
        <f>SUM(I12:I18)</f>
        <v>-5551</v>
      </c>
      <c r="J19" s="85"/>
      <c r="K19" s="121">
        <f t="shared" si="0"/>
        <v>25007</v>
      </c>
      <c r="L19" s="85"/>
      <c r="M19" s="121">
        <v>25007</v>
      </c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172" t="s">
        <v>69</v>
      </c>
      <c r="B21" s="173"/>
      <c r="C21" s="121">
        <v>19728</v>
      </c>
      <c r="D21" s="85"/>
      <c r="E21" s="121">
        <v>3111</v>
      </c>
      <c r="F21" s="85"/>
      <c r="G21" s="121">
        <v>7719</v>
      </c>
      <c r="H21" s="85"/>
      <c r="I21" s="121">
        <v>-5551</v>
      </c>
      <c r="J21" s="85"/>
      <c r="K21" s="121">
        <f t="shared" si="0"/>
        <v>25007</v>
      </c>
      <c r="L21" s="84"/>
      <c r="M21" s="121">
        <v>25007</v>
      </c>
    </row>
    <row r="22" spans="1:13" s="81" customFormat="1" ht="15">
      <c r="A22" s="172" t="s">
        <v>70</v>
      </c>
      <c r="B22" s="173"/>
      <c r="C22" s="121">
        <v>19728</v>
      </c>
      <c r="D22" s="85"/>
      <c r="E22" s="121">
        <v>3111</v>
      </c>
      <c r="F22" s="85"/>
      <c r="G22" s="121">
        <v>7719</v>
      </c>
      <c r="H22" s="85"/>
      <c r="I22" s="121">
        <f>I21</f>
        <v>-5551</v>
      </c>
      <c r="J22" s="85"/>
      <c r="K22" s="121">
        <f t="shared" si="0"/>
        <v>25007</v>
      </c>
      <c r="L22" s="84"/>
      <c r="M22" s="121">
        <v>25007</v>
      </c>
    </row>
    <row r="23" spans="1:13" s="81" customFormat="1" ht="15">
      <c r="A23" s="78"/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84"/>
      <c r="M23" s="85"/>
    </row>
    <row r="24" spans="1:13" s="81" customFormat="1" ht="15">
      <c r="A24" s="122" t="s">
        <v>98</v>
      </c>
      <c r="B24" s="83"/>
      <c r="C24" s="84"/>
      <c r="D24" s="84"/>
      <c r="E24" s="84"/>
      <c r="F24" s="84"/>
      <c r="G24" s="84"/>
      <c r="H24" s="84"/>
      <c r="I24" s="84"/>
      <c r="J24" s="84"/>
      <c r="K24" s="85">
        <f t="shared" si="0"/>
        <v>0</v>
      </c>
      <c r="L24" s="84"/>
      <c r="M24" s="85"/>
    </row>
    <row r="25" spans="1:13" s="81" customFormat="1" ht="15">
      <c r="A25" s="78" t="s">
        <v>66</v>
      </c>
      <c r="B25" s="166">
        <v>12</v>
      </c>
      <c r="C25" s="85"/>
      <c r="D25" s="84"/>
      <c r="E25" s="85"/>
      <c r="F25" s="85"/>
      <c r="G25" s="85"/>
      <c r="H25" s="84"/>
      <c r="I25" s="84">
        <v>-108</v>
      </c>
      <c r="J25" s="84"/>
      <c r="K25" s="85">
        <f t="shared" si="0"/>
        <v>-108</v>
      </c>
      <c r="L25" s="84"/>
      <c r="M25" s="85">
        <v>-108</v>
      </c>
    </row>
    <row r="26" spans="1:247" s="81" customFormat="1" ht="15">
      <c r="A26" s="86" t="s">
        <v>67</v>
      </c>
      <c r="B26" s="167">
        <v>5</v>
      </c>
      <c r="C26" s="86"/>
      <c r="D26" s="86"/>
      <c r="E26" s="86"/>
      <c r="F26" s="86"/>
      <c r="G26" s="86"/>
      <c r="H26" s="86"/>
      <c r="I26" s="84">
        <v>-771</v>
      </c>
      <c r="J26" s="86"/>
      <c r="K26" s="85">
        <f t="shared" si="0"/>
        <v>-771</v>
      </c>
      <c r="L26" s="86"/>
      <c r="M26" s="85">
        <v>-771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247" s="81" customFormat="1" ht="15">
      <c r="A27" s="86" t="s">
        <v>71</v>
      </c>
      <c r="B27" s="167">
        <v>3.1</v>
      </c>
      <c r="C27" s="86"/>
      <c r="D27" s="86"/>
      <c r="E27" s="84">
        <v>-1451</v>
      </c>
      <c r="F27" s="84"/>
      <c r="G27" s="86"/>
      <c r="H27" s="86"/>
      <c r="I27" s="86"/>
      <c r="J27" s="86"/>
      <c r="K27" s="85">
        <f t="shared" si="0"/>
        <v>-1451</v>
      </c>
      <c r="L27" s="86"/>
      <c r="M27" s="85">
        <v>-1451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</row>
    <row r="28" spans="1:247" s="81" customFormat="1" ht="15">
      <c r="A28" s="86" t="s">
        <v>68</v>
      </c>
      <c r="B28" s="167"/>
      <c r="C28" s="86"/>
      <c r="D28" s="86"/>
      <c r="E28" s="84"/>
      <c r="F28" s="86"/>
      <c r="G28" s="86"/>
      <c r="H28" s="86"/>
      <c r="I28" s="84">
        <v>-63</v>
      </c>
      <c r="J28" s="86"/>
      <c r="K28" s="85">
        <f t="shared" si="0"/>
        <v>-63</v>
      </c>
      <c r="L28" s="86"/>
      <c r="M28" s="85">
        <v>-63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</row>
    <row r="29" spans="1:13" s="81" customFormat="1" ht="15">
      <c r="A29" s="78"/>
      <c r="B29" s="83"/>
      <c r="C29" s="85"/>
      <c r="D29" s="84"/>
      <c r="E29" s="85"/>
      <c r="F29" s="85"/>
      <c r="G29" s="85"/>
      <c r="H29" s="84"/>
      <c r="I29" s="162"/>
      <c r="J29" s="84"/>
      <c r="K29" s="164">
        <f t="shared" si="0"/>
        <v>0</v>
      </c>
      <c r="L29" s="84"/>
      <c r="M29" s="85"/>
    </row>
    <row r="30" spans="1:13" s="81" customFormat="1" ht="15.75" thickBot="1">
      <c r="A30" s="82" t="s">
        <v>99</v>
      </c>
      <c r="B30" s="83"/>
      <c r="C30" s="124">
        <f>C22+C25+C26+C27+C28</f>
        <v>19728</v>
      </c>
      <c r="D30" s="84"/>
      <c r="E30" s="124">
        <f>E22+E25+E26+E27+E28</f>
        <v>1660</v>
      </c>
      <c r="F30" s="124"/>
      <c r="G30" s="124">
        <f>G22+G25+G26+G27+G28</f>
        <v>7719</v>
      </c>
      <c r="H30" s="84"/>
      <c r="I30" s="124">
        <f>I22+I25+I26+I27+I28</f>
        <v>-6493</v>
      </c>
      <c r="J30" s="84"/>
      <c r="K30" s="124">
        <f t="shared" si="0"/>
        <v>22614</v>
      </c>
      <c r="L30" s="84"/>
      <c r="M30" s="124">
        <v>22614</v>
      </c>
    </row>
    <row r="31" spans="1:13" s="81" customFormat="1" ht="15.75" thickTop="1">
      <c r="A31" s="78"/>
      <c r="B31" s="83"/>
      <c r="C31" s="85"/>
      <c r="D31" s="84"/>
      <c r="E31" s="84"/>
      <c r="F31" s="84"/>
      <c r="G31" s="84"/>
      <c r="H31" s="84"/>
      <c r="I31" s="84"/>
      <c r="J31" s="84"/>
      <c r="K31" s="85"/>
      <c r="L31" s="84"/>
      <c r="M31" s="85"/>
    </row>
    <row r="32" spans="1:13" s="81" customFormat="1" ht="15">
      <c r="A32" s="82"/>
      <c r="B32" s="83"/>
      <c r="C32" s="85"/>
      <c r="D32" s="84"/>
      <c r="E32" s="85"/>
      <c r="F32" s="85"/>
      <c r="G32" s="85"/>
      <c r="H32" s="84"/>
      <c r="I32" s="84"/>
      <c r="J32" s="84"/>
      <c r="K32" s="85"/>
      <c r="L32" s="84"/>
      <c r="M32" s="85"/>
    </row>
    <row r="33" spans="2:4" s="2" customFormat="1" ht="15">
      <c r="B33" s="3"/>
      <c r="C33" s="3"/>
      <c r="D33" s="3"/>
    </row>
    <row r="34" spans="1:11" s="2" customFormat="1" ht="15" customHeight="1">
      <c r="A34" s="16" t="s">
        <v>60</v>
      </c>
      <c r="B34" s="175"/>
      <c r="C34" s="210"/>
      <c r="D34" s="210"/>
      <c r="E34" s="210"/>
      <c r="F34" s="149"/>
      <c r="G34" s="149"/>
      <c r="H34" s="149"/>
      <c r="I34" s="149"/>
      <c r="J34" s="149"/>
      <c r="K34" s="149"/>
    </row>
    <row r="35" spans="1:12" s="2" customFormat="1" ht="30" customHeight="1">
      <c r="A35" s="17" t="s">
        <v>33</v>
      </c>
      <c r="B35" s="175"/>
      <c r="C35" s="176"/>
      <c r="D35" s="175"/>
      <c r="E35" s="92"/>
      <c r="F35" s="176"/>
      <c r="G35" s="149"/>
      <c r="H35" s="149"/>
      <c r="I35" s="149"/>
      <c r="J35" s="149"/>
      <c r="K35" s="149"/>
      <c r="L35" s="149"/>
    </row>
    <row r="36" spans="1:4" s="2" customFormat="1" ht="15">
      <c r="A36" s="95"/>
      <c r="B36" s="4"/>
      <c r="C36" s="95"/>
      <c r="D36" s="4"/>
    </row>
    <row r="37" spans="1:4" s="2" customFormat="1" ht="15">
      <c r="A37" s="91" t="s">
        <v>61</v>
      </c>
      <c r="B37" s="4"/>
      <c r="D37" s="4"/>
    </row>
    <row r="38" spans="1:4" s="2" customFormat="1" ht="15">
      <c r="A38" s="92" t="s">
        <v>93</v>
      </c>
      <c r="B38" s="4"/>
      <c r="D38" s="4"/>
    </row>
    <row r="39" spans="2:4" s="2" customFormat="1" ht="15">
      <c r="B39" s="4"/>
      <c r="C39" s="4"/>
      <c r="D39" s="4"/>
    </row>
    <row r="40" spans="1:6" s="2" customFormat="1" ht="15">
      <c r="A40" s="198" t="s">
        <v>42</v>
      </c>
      <c r="B40" s="198"/>
      <c r="C40" s="198"/>
      <c r="D40" s="198"/>
      <c r="E40" s="198"/>
      <c r="F40" s="198"/>
    </row>
    <row r="41" s="127" customFormat="1" ht="15"/>
    <row r="42" s="127" customFormat="1" ht="15">
      <c r="A42" s="128"/>
    </row>
    <row r="43" spans="1:2" ht="15">
      <c r="A43" s="87"/>
      <c r="B43" s="70"/>
    </row>
    <row r="44" spans="1:2" ht="15">
      <c r="A44" s="18"/>
      <c r="B44" s="70"/>
    </row>
    <row r="45" spans="1:2" ht="15">
      <c r="A45" s="19"/>
      <c r="B45" s="18"/>
    </row>
    <row r="46" spans="1:2" ht="15">
      <c r="A46" s="88"/>
      <c r="B46" s="88"/>
    </row>
    <row r="47" spans="1:2" ht="15">
      <c r="A47" s="89"/>
      <c r="B47" s="89"/>
    </row>
    <row r="56" spans="1:2" ht="15">
      <c r="A56" s="90"/>
      <c r="B56" s="90"/>
    </row>
  </sheetData>
  <sheetProtection/>
  <mergeCells count="13">
    <mergeCell ref="A2:K2"/>
    <mergeCell ref="A3:K3"/>
    <mergeCell ref="A6:A7"/>
    <mergeCell ref="K6:K7"/>
    <mergeCell ref="G6:G7"/>
    <mergeCell ref="E6:E7"/>
    <mergeCell ref="A40:F40"/>
    <mergeCell ref="C34:E34"/>
    <mergeCell ref="G1:L1"/>
    <mergeCell ref="B6:B7"/>
    <mergeCell ref="A5:L5"/>
    <mergeCell ref="I6:I7"/>
    <mergeCell ref="C6:C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Corporate Edition</cp:lastModifiedBy>
  <cp:lastPrinted>2011-06-14T09:23:45Z</cp:lastPrinted>
  <dcterms:created xsi:type="dcterms:W3CDTF">2003-02-07T14:36:34Z</dcterms:created>
  <dcterms:modified xsi:type="dcterms:W3CDTF">2012-03-20T09:26:21Z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